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64c9b4153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ass" sheetId="1" r:id="R33bb2e51159c40e5"/>
    <x:sheet xmlns:r="http://schemas.openxmlformats.org/officeDocument/2006/relationships" name="Framing" sheetId="2" r:id="R25468577d8914601"/>
    <x:sheet xmlns:r="http://schemas.openxmlformats.org/officeDocument/2006/relationships" name="Openings" sheetId="3" r:id="R6c18466e31a6435c"/>
    <x:sheet xmlns:r="http://schemas.openxmlformats.org/officeDocument/2006/relationships" name="Assumptions and RFIs" sheetId="4" r:id="R3d994381d03e4a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5">
    <x:font>
      <x:sz val="11"/>
      <x:name val="Carlito"/>
    </x:font>
    <x:font>
      <x:sz val="11"/>
      <x:color rgb="FF193749"/>
      <x:name val="Arial"/>
    </x:font>
    <x:font>
      <x:b/>
      <x:sz val="17"/>
      <x:color rgb="FFFFFFFF"/>
      <x:name val="Arial"/>
    </x:font>
    <x:font>
      <x:b/>
      <x:sz val="11"/>
      <x:color rgb="FF153442"/>
      <x:name val="Arial"/>
    </x:font>
    <x:font>
      <x:sz val="11"/>
      <x:color rgb="FF175CD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442"/>
      </x:patternFill>
    </x:fill>
    <x:fill>
      <x:patternFill patternType="solid">
        <x:fgColor rgb="FFD9E9EE"/>
      </x:patternFill>
    </x:fill>
  </x:fills>
  <x:borders count="2">
    <x:border>
      <x:left/>
      <x:right/>
      <x:top/>
      <x:bottom/>
      <x:diagonal/>
    </x:border>
    <x:border>
      <x:left style="thin">
        <x:color rgb="FFD3DFE4"/>
      </x:left>
      <x:right style="thin">
        <x:color rgb="FFD3DFE4"/>
      </x:right>
      <x:top style="thin">
        <x:color rgb="FFD3DFE4"/>
      </x:top>
      <x:bottom style="thin">
        <x:color rgb="FFD3DFE4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a1a343918498d" /><Relationship Type="http://schemas.openxmlformats.org/officeDocument/2006/relationships/theme" Target="/xl/theme/theme1.xml" Id="R1ef0163ea9ab4631" /><Relationship Type="http://schemas.openxmlformats.org/officeDocument/2006/relationships/sharedStrings" Target="/xl/sharedStrings.xml" Id="Re389b83a376248e5" /><Relationship Type="http://schemas.openxmlformats.org/officeDocument/2006/relationships/worksheet" Target="/xl/worksheets/sheet1.xml" Id="R33bb2e51159c40e5" /><Relationship Type="http://schemas.openxmlformats.org/officeDocument/2006/relationships/worksheet" Target="/xl/worksheets/sheet2.xml" Id="R25468577d8914601" /><Relationship Type="http://schemas.openxmlformats.org/officeDocument/2006/relationships/worksheet" Target="/xl/worksheets/sheet3.xml" Id="R6c18466e31a6435c" /><Relationship Type="http://schemas.openxmlformats.org/officeDocument/2006/relationships/worksheet" Target="/xl/worksheets/sheet4.xml" Id="R3d994381d03e4a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Storefront takeoff - Glass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 t="str">
        <x:v>Feet to metres</x:v>
      </x:c>
      <x:c r="F4" s="1" t="n">
        <x:v>0.3048</x:v>
      </x:c>
      <x:c r="G4" s="1"/>
      <x:c r="H4" s="1"/>
    </x:row>
    <x:row r="5">
      <x:c r="A5" s="1"/>
      <x:c r="B5" s="1"/>
      <x:c r="C5" s="1"/>
      <x:c r="D5" s="1"/>
      <x:c r="E5" s="1" t="str">
        <x:v>Sq ft to sq m</x:v>
      </x:c>
      <x:c r="F5" s="1" t="n">
        <x:f>F4^2</x:f>
        <x:v>0.09290304</x:v>
      </x:c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Width (ft)</x:v>
      </x:c>
      <x:c r="C8" s="9" t="str">
        <x:v>Height (ft)</x:v>
      </x:c>
      <x:c r="D8" s="9" t="str">
        <x:v>Shown lites (ea)</x:v>
      </x:c>
      <x:c r="E8" s="9" t="str">
        <x:v>Gross area (sq ft)</x:v>
      </x:c>
      <x:c r="F8" s="9" t="str">
        <x:v>Gross area (m²)</x:v>
      </x:c>
      <x:c r="G8" s="9" t="str">
        <x:v>Glass status</x:v>
      </x:c>
      <x:c r="H8" s="9" t="str">
        <x:v>Source / basis</x:v>
      </x:c>
    </x:row>
    <x:row r="9" ht="60" customHeight="1">
      <x:c r="A9" s="10" t="str">
        <x:v>SF-01</x:v>
      </x:c>
      <x:c r="B9" s="12" t="n">
        <x:v>12</x:v>
      </x:c>
      <x:c r="C9" s="12" t="n">
        <x:v>10</x:v>
      </x:c>
      <x:c r="D9" s="12" t="n">
        <x:v>6</x:v>
      </x:c>
      <x:c r="E9" s="10" t="n">
        <x:f>B9*C9</x:f>
        <x:v>120</x:v>
      </x:c>
      <x:c r="F9" s="11" t="n">
        <x:f>E9*$F$5</x:f>
        <x:v>11.148364800000001</x:v>
      </x:c>
      <x:c r="G9" s="10" t="str">
        <x:v>Make-up pending</x:v>
      </x:c>
      <x:c r="H9" s="10" t="str">
        <x:v>EX-01 rev A. Gross opening only; no deductions.</x:v>
      </x:c>
    </x:row>
    <x:row r="10" ht="60" customHeight="1">
      <x:c r="A10" s="10" t="str">
        <x:v>SF-02</x:v>
      </x:c>
      <x:c r="B10" s="12" t="n">
        <x:v>8</x:v>
      </x:c>
      <x:c r="C10" s="12" t="n">
        <x:v>6</x:v>
      </x:c>
      <x:c r="D10" s="12" t="n">
        <x:v>4</x:v>
      </x:c>
      <x:c r="E10" s="10" t="n">
        <x:f>B10*C10</x:f>
        <x:v>48</x:v>
      </x:c>
      <x:c r="F10" s="11" t="n">
        <x:f>E10*$F$5</x:f>
        <x:v>4.4593459200000005</x:v>
      </x:c>
      <x:c r="G10" s="10" t="str">
        <x:v>Make-up pending</x:v>
      </x:c>
      <x:c r="H10" s="10" t="str">
        <x:v>EX-01 rev A. Gross opening only; no deductions.</x:v>
      </x:c>
    </x:row>
    <x:row r="11" ht="60" customHeight="1">
      <x:c r="A11" s="10" t="str">
        <x:v>Total</x:v>
      </x:c>
      <x:c r="B11" s="10"/>
      <x:c r="C11" s="10"/>
      <x:c r="D11" s="10" t="n">
        <x:f>SUM(D9:D10)</x:f>
        <x:v>10</x:v>
      </x:c>
      <x:c r="E11" s="10" t="n">
        <x:f>SUM(E9:E10)</x:f>
        <x:v>168</x:v>
      </x:c>
      <x:c r="F11" s="11" t="n">
        <x:f>SUM(F9:F10)</x:f>
        <x:v>15.607710720000002</x:v>
      </x:c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Storefront takeoff - Framing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Internal vertical paths</x:v>
      </x:c>
      <x:c r="C8" s="9" t="str">
        <x:v>Internal horizontal paths</x:v>
      </x:c>
      <x:c r="D8" s="9" t="str">
        <x:v>Reference length (ft)</x:v>
      </x:c>
      <x:c r="E8" s="9" t="str">
        <x:v>Reference length (m)</x:v>
      </x:c>
      <x:c r="F8" s="9" t="str">
        <x:v>Basis</x:v>
      </x:c>
      <x:c r="G8" s="9" t="str">
        <x:v>Profile / waste</x:v>
      </x:c>
      <x:c r="H8" s="9" t="str">
        <x:v>Source</x:v>
      </x:c>
    </x:row>
    <x:row r="9" ht="60" customHeight="1">
      <x:c r="A9" s="10" t="str">
        <x:v>SF-01</x:v>
      </x:c>
      <x:c r="B9" s="12" t="n">
        <x:v>2</x:v>
      </x:c>
      <x:c r="C9" s="12" t="n">
        <x:v>1</x:v>
      </x:c>
      <x:c r="D9" s="10" t="n">
        <x:f>2*(Glass!B9+Glass!C9)+B9*Glass!C9+C9*Glass!B9</x:f>
        <x:v>76</x:v>
      </x:c>
      <x:c r="E9" s="11" t="n">
        <x:f>D9*Glass!$F$4</x:f>
        <x:v>23.1648</x:v>
      </x:c>
      <x:c r="F9" s="10" t="str">
        <x:v>Perimeter plus internal paths</x:v>
      </x:c>
      <x:c r="G9" s="10" t="str">
        <x:v>Unknown; not zero</x:v>
      </x:c>
      <x:c r="H9" s="10" t="str">
        <x:v>EX-01 rev A; schematic reference paths, not cut lengths.</x:v>
      </x:c>
    </x:row>
    <x:row r="10" ht="60" customHeight="1">
      <x:c r="A10" s="10" t="str">
        <x:v>SF-02</x:v>
      </x:c>
      <x:c r="B10" s="12" t="n">
        <x:v>1</x:v>
      </x:c>
      <x:c r="C10" s="12" t="n">
        <x:v>1</x:v>
      </x:c>
      <x:c r="D10" s="10" t="n">
        <x:f>2*(Glass!B10+Glass!C10)+B10*Glass!C10+C10*Glass!B10</x:f>
        <x:v>42</x:v>
      </x:c>
      <x:c r="E10" s="11" t="n">
        <x:f>D10*Glass!$F$4</x:f>
        <x:v>12.8016</x:v>
      </x:c>
      <x:c r="F10" s="10" t="str">
        <x:v>Perimeter plus internal paths</x:v>
      </x:c>
      <x:c r="G10" s="10" t="str">
        <x:v>Unknown; not zero</x:v>
      </x:c>
      <x:c r="H10" s="10" t="str">
        <x:v>EX-01 rev A; schematic reference paths, not cut lengths.</x:v>
      </x:c>
    </x:row>
    <x:row r="11" ht="60" customHeight="1">
      <x:c r="A11" s="10" t="str">
        <x:v>Total</x:v>
      </x:c>
      <x:c r="B11" s="10"/>
      <x:c r="C11" s="10"/>
      <x:c r="D11" s="10" t="n">
        <x:f>SUM(D9:D10)</x:f>
        <x:v>118</x:v>
      </x:c>
      <x:c r="E11" s="11" t="n">
        <x:f>SUM(E9:E10)</x:f>
        <x:v>35.9664</x:v>
      </x:c>
      <x:c r="F11" s="10"/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Storefront takeoff - Openings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Shown lites (ea)</x:v>
      </x:c>
      <x:c r="C8" s="9" t="str">
        <x:v>Door count (ea)</x:v>
      </x:c>
      <x:c r="D8" s="9" t="str">
        <x:v>Hardware set</x:v>
      </x:c>
      <x:c r="E8" s="9" t="str">
        <x:v>Glass make-up</x:v>
      </x:c>
      <x:c r="F8" s="9" t="str">
        <x:v>Source</x:v>
      </x:c>
      <x:c r="G8" s="9" t="str">
        <x:v>Status</x:v>
      </x:c>
      <x:c r="H8" s="9" t="str">
        <x:v>Next action</x:v>
      </x:c>
    </x:row>
    <x:row r="9" ht="60" customHeight="1">
      <x:c r="A9" s="10" t="str">
        <x:v>SF-01</x:v>
      </x:c>
      <x:c r="B9" s="10" t="n">
        <x:f>Glass!D9</x:f>
        <x:v>6</x:v>
      </x:c>
      <x:c r="C9" s="10"/>
      <x:c r="D9" s="10" t="str">
        <x:v>Not supplied</x:v>
      </x:c>
      <x:c r="E9" s="10" t="str">
        <x:v>Not supplied</x:v>
      </x:c>
      <x:c r="F9" s="10" t="str">
        <x:v>EX-01 / EX-GS rev A</x:v>
      </x:c>
      <x:c r="G9" s="10" t="str">
        <x:v>Pending</x:v>
      </x:c>
      <x:c r="H9" s="10" t="str">
        <x:v>Confirm schedules; blanks do not mean zero.</x:v>
      </x:c>
    </x:row>
    <x:row r="10" ht="60" customHeight="1">
      <x:c r="A10" s="10" t="str">
        <x:v>SF-02</x:v>
      </x:c>
      <x:c r="B10" s="10" t="n">
        <x:f>Glass!D10</x:f>
        <x:v>4</x:v>
      </x:c>
      <x:c r="C10" s="10"/>
      <x:c r="D10" s="10" t="str">
        <x:v>Not supplied</x:v>
      </x:c>
      <x:c r="E10" s="10" t="str">
        <x:v>Not supplied</x:v>
      </x:c>
      <x:c r="F10" s="10" t="str">
        <x:v>EX-01 / EX-GS rev A</x:v>
      </x:c>
      <x:c r="G10" s="10" t="str">
        <x:v>Pending</x:v>
      </x:c>
      <x:c r="H10" s="10" t="str">
        <x:v>Confirm schedules; blanks do not mean zero.</x:v>
      </x:c>
    </x:row>
    <x:row r="11" ht="60" customHeight="1">
      <x:c r="A11" s="10"/>
      <x:c r="B11" s="10"/>
      <x:c r="C11" s="10"/>
      <x:c r="D11" s="10"/>
      <x:c r="E11" s="10"/>
      <x:c r="F11" s="10"/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Storefront takeoff - Assumptions and RFIs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Reference</x:v>
      </x:c>
      <x:c r="B8" s="9" t="str">
        <x:v>Affected item</x:v>
      </x:c>
      <x:c r="C8" s="9" t="str">
        <x:v>Question</x:v>
      </x:c>
      <x:c r="D8" s="9" t="str">
        <x:v>Owner</x:v>
      </x:c>
      <x:c r="E8" s="9" t="str">
        <x:v>Status</x:v>
      </x:c>
      <x:c r="F8" s="9" t="str">
        <x:v>Quantity basis</x:v>
      </x:c>
      <x:c r="G8" s="9" t="str">
        <x:v>Pricing basis</x:v>
      </x:c>
      <x:c r="H8" s="9" t="str">
        <x:v>Revision</x:v>
      </x:c>
    </x:row>
    <x:row r="9" ht="90" customHeight="1">
      <x:c r="A9" s="10" t="str">
        <x:v>RFI-01</x:v>
      </x:c>
      <x:c r="B9" s="10" t="str">
        <x:v>SF-01</x:v>
      </x:c>
      <x:c r="C9" s="10" t="str">
        <x:v>Glass make-up and system deductions are unspecified.</x:v>
      </x:c>
      <x:c r="D9" s="10" t="str">
        <x:v>Project contact</x:v>
      </x:c>
      <x:c r="E9" s="10" t="str">
        <x:v>Open</x:v>
      </x:c>
      <x:c r="F9" s="10" t="str">
        <x:v>Gross only</x:v>
      </x:c>
      <x:c r="G9" s="10" t="str">
        <x:v>Not priced</x:v>
      </x:c>
      <x:c r="H9" s="10" t="str">
        <x:v>A</x:v>
      </x:c>
    </x:row>
    <x:row r="10" ht="90" customHeight="1">
      <x:c r="A10" s="10" t="str">
        <x:v>RFI-02</x:v>
      </x:c>
      <x:c r="B10" s="10" t="str">
        <x:v>All frames</x:v>
      </x:c>
      <x:c r="C10" s="10" t="str">
        <x:v>Confirm system, profile, deductions and waste.</x:v>
      </x:c>
      <x:c r="D10" s="10" t="str">
        <x:v>Project contact</x:v>
      </x:c>
      <x:c r="E10" s="10" t="str">
        <x:v>Open</x:v>
      </x:c>
      <x:c r="F10" s="10" t="str">
        <x:v>Reference paths</x:v>
      </x:c>
      <x:c r="G10" s="10" t="str">
        <x:v>Not priced</x:v>
      </x:c>
      <x:c r="H10" s="10" t="str">
        <x:v>A</x:v>
      </x:c>
    </x:row>
    <x:row r="11" ht="90" customHeight="1">
      <x:c r="A11" s="10" t="str">
        <x:v>RFI-03</x:v>
      </x:c>
      <x:c r="B11" s="10" t="str">
        <x:v>Openings</x:v>
      </x:c>
      <x:c r="C11" s="10" t="str">
        <x:v>Confirm doors, hardware and trade ownership.</x:v>
      </x:c>
      <x:c r="D11" s="10" t="str">
        <x:v>Project contact</x:v>
      </x:c>
      <x:c r="E11" s="10" t="str">
        <x:v>Open</x:v>
      </x:c>
      <x:c r="F11" s="10" t="str">
        <x:v>Unresolved</x:v>
      </x:c>
      <x:c r="G11" s="10" t="str">
        <x:v>Not priced</x:v>
      </x:c>
      <x:c r="H11" s="10" t="str">
        <x:v>A</x:v>
      </x:c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